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8" i="1" l="1"/>
  <c r="C64" i="1"/>
  <c r="H41" i="1"/>
  <c r="H47" i="1"/>
  <c r="H24" i="1"/>
  <c r="H28" i="1"/>
  <c r="H18" i="1"/>
  <c r="H22" i="1" l="1"/>
  <c r="H31" i="1" l="1"/>
  <c r="H57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<sst xmlns="http://schemas.openxmlformats.org/spreadsheetml/2006/main" count="67" uniqueCount="41">
  <si>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</si>
  <si>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</si>
  <si>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</si>
  <si>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</si>
  <si>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</si>
  <si>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</si>
  <si>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</si>
  <si>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</si>
  <si>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</si>
  <si>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</si>
  <si>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</si>
  <si>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</si>
  <si>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</si>
  <si>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</si>
  <si>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</si>
  <si>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</si>
  <si>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</si>
  <si>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</si>
  <si>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</si>
  <si>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</si>
  <si>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</si>
  <si>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</si>
  <si>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</si>
  <si>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</si>
  <si>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</si>
  <si>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</si>
  <si>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</si>
  <si>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</si>
  <si>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</si>
  <si>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Primljena i neutrošena participacija od 26.12.2023</t>
  </si>
  <si>
    <t xml:space="preserve">Dana: 26.12.2023 </t>
  </si>
  <si>
    <t>Lavija</t>
  </si>
  <si>
    <t>AD EPS TE-KO Kostolac</t>
  </si>
  <si>
    <t>Toplifikacija</t>
  </si>
  <si>
    <t xml:space="preserve">Dana 26.12.2023.godine Dom zdravlja Požarevac je izvršio plaćanje prema dobavljačima: </t>
  </si>
  <si>
    <t>1220/2023</t>
  </si>
  <si>
    <t>TEKO46187/1/2023/501</t>
  </si>
  <si>
    <t>OG2/2023-5093</t>
  </si>
  <si>
    <t>OG2/2023-5092</t>
  </si>
  <si>
    <t>UKUPNO SANITETSKI MATERIJAL</t>
  </si>
  <si>
    <t>UKUPNO ENERGENTI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</si>
</sst>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241A]General"/>
    <numFmt numFmtId="165" formatCode="dd/mm/yyyy;@"/>
    <numFmt numFmtId="167" formatCode="#,##0.00;[Red]#,##0.00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6" fillId="0" borderId="0"/>
    <xf numFmtId="0" fontId="7" fillId="0" borderId="0"/>
  </cellStyleXfs>
  <cellXfs count="58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7" fillId="0" borderId="1" xfId="2" applyBorder="1"/>
    <xf numFmtId="167" fontId="8" fillId="0" borderId="1" xfId="2" applyNumberFormat="1" applyFont="1" applyFill="1" applyBorder="1"/>
    <xf numFmtId="49" fontId="7" fillId="0" borderId="1" xfId="2" applyNumberFormat="1" applyBorder="1"/>
    <xf numFmtId="167" fontId="9" fillId="0" borderId="1" xfId="2" applyNumberFormat="1" applyFont="1" applyFill="1" applyBorder="1"/>
    <xf numFmtId="0" fontId="9" fillId="0" borderId="5" xfId="2" applyFont="1" applyBorder="1" applyAlignment="1">
      <alignment horizontal="center"/>
    </xf>
  </cellXfs>
  <cellStyles count="3">
    <cellStyle name="Excel Built-in Normal" xfId="1"/>
    <cellStyle name="Normal" xfId="0" builtinId="0"/>
    <cellStyle name="Normal_Sheet1" xfId="2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8"/>
  <sheetViews>
    <sheetView tabSelected="1" topLeftCell="B31" zoomScaleNormal="100" workbookViewId="0">
      <selection activeCell="B69" sqref="B69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30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3"/>
      <c r="L9" s="23"/>
      <c r="M9" s="23"/>
      <c r="N9" s="23"/>
      <c r="O9" s="23"/>
    </row>
    <row r="10" spans="2:15" x14ac:dyDescent="0.25">
      <c r="C10" s="14"/>
      <c r="D10" s="14"/>
      <c r="E10" s="14"/>
      <c r="F10" s="14"/>
      <c r="G10" s="14"/>
      <c r="I10" s="9"/>
      <c r="J10" s="9"/>
      <c r="K10" s="23"/>
      <c r="L10" s="23"/>
      <c r="M10" s="23"/>
      <c r="N10" s="23"/>
      <c r="O10" s="23"/>
    </row>
    <row r="11" spans="2:15" x14ac:dyDescent="0.25">
      <c r="B11" s="44" t="s">
        <v>4</v>
      </c>
      <c r="C11" s="45"/>
      <c r="D11" s="45"/>
      <c r="E11" s="45"/>
      <c r="F11" s="46"/>
      <c r="G11" s="25" t="s">
        <v>5</v>
      </c>
      <c r="H11" s="25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45286</v>
      </c>
      <c r="H12" s="12">
        <v>2026167.91</v>
      </c>
      <c r="I12" s="9"/>
      <c r="J12" s="9"/>
      <c r="K12" s="23"/>
      <c r="L12" s="23"/>
      <c r="M12" s="23"/>
      <c r="N12" s="23"/>
      <c r="O12" s="23"/>
    </row>
    <row r="13" spans="2:15" x14ac:dyDescent="0.25">
      <c r="B13" s="41" t="s">
        <v>8</v>
      </c>
      <c r="C13" s="41"/>
      <c r="D13" s="41"/>
      <c r="E13" s="41"/>
      <c r="F13" s="41"/>
      <c r="G13" s="16">
        <v>45286</v>
      </c>
      <c r="H13" s="1">
        <f>H14+H29-H37-H50</f>
        <v>1988316.6000000015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45286</v>
      </c>
      <c r="H14" s="2">
        <f>SUM(H15:H28)</f>
        <v>2370098.5600000015</v>
      </c>
      <c r="I14" s="24"/>
      <c r="J14" s="9"/>
      <c r="K14" s="23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1656</v>
      </c>
      <c r="I15" s="26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6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6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1245000+2003000-387122.08+140000-6000+100000-1579317.53+147122.36-1090.9-249498.34+249498.34-237993.56+1624000-1614394.35+237993.68-3000-10800+1624000-1604828.35-7887-15000+1624000-1615887.07-8100+1624000-7887-1504582.17-17400+1624000-12000-1490624.66-12000+1624000-1410745.1+1624000-13500-1358893.38+108969.81+1624000+1571.43-1273748.75-60244.36-21098.11+1624000-1637702.39+129472.23+41996.22-42466.67+9480-9449.88+880000-1580374.39-79754+79754+2042.86-1637939.14-2042.86</f>
        <v>478528.89000000118</v>
      </c>
      <c r="I18" s="26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8"/>
      <c r="H19" s="8">
        <v>0</v>
      </c>
      <c r="I19" s="26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8"/>
      <c r="H20" s="8">
        <v>0</v>
      </c>
      <c r="I20" s="26"/>
      <c r="J20" s="9"/>
    </row>
    <row r="21" spans="2:13" x14ac:dyDescent="0.25">
      <c r="B21" s="28" t="s">
        <v>16</v>
      </c>
      <c r="C21" s="29"/>
      <c r="D21" s="29"/>
      <c r="E21" s="29"/>
      <c r="F21" s="30"/>
      <c r="G21" s="18"/>
      <c r="H21" s="8">
        <v>0</v>
      </c>
      <c r="I21" s="26"/>
      <c r="J21" s="9"/>
    </row>
    <row r="22" spans="2:13" x14ac:dyDescent="0.25">
      <c r="B22" s="28" t="s">
        <v>17</v>
      </c>
      <c r="C22" s="29"/>
      <c r="D22" s="29"/>
      <c r="E22" s="29"/>
      <c r="F22" s="30"/>
      <c r="G22" s="18"/>
      <c r="H22" s="22">
        <f>124559.4-39047.4+627235.22-627235.22+564498+314002-960454+1118305.44-1118305.44+19920-19920+472726.56-472726.56+22038</f>
        <v>25596</v>
      </c>
      <c r="I22" s="26"/>
      <c r="J22" s="9"/>
      <c r="K22" s="6"/>
    </row>
    <row r="23" spans="2:13" x14ac:dyDescent="0.25">
      <c r="B23" s="28" t="s">
        <v>18</v>
      </c>
      <c r="C23" s="29"/>
      <c r="D23" s="29"/>
      <c r="E23" s="29"/>
      <c r="F23" s="30"/>
      <c r="G23" s="18"/>
      <c r="H23" s="8">
        <v>527205.09</v>
      </c>
      <c r="I23" s="26"/>
      <c r="J23" s="9"/>
      <c r="K23" s="6"/>
    </row>
    <row r="24" spans="2:13" x14ac:dyDescent="0.25">
      <c r="B24" s="28" t="s">
        <v>19</v>
      </c>
      <c r="C24" s="29"/>
      <c r="D24" s="29"/>
      <c r="E24" s="29"/>
      <c r="F24" s="30"/>
      <c r="G24" s="18"/>
      <c r="H24" s="8">
        <f>1184208.39-216675.4-666678.09-163044.07-67000+1184208.33-733593.15-170945.88+1184208.33-30383.81-104682.55-221912.34-998976.15+67000-182330.52+1100416.67</f>
        <v>1163819.7599999998</v>
      </c>
      <c r="I24" s="26"/>
      <c r="J24" s="9"/>
      <c r="K24" s="9"/>
      <c r="L24" s="6"/>
      <c r="M24" s="6"/>
    </row>
    <row r="25" spans="2:13" x14ac:dyDescent="0.25">
      <c r="B25" s="28" t="s">
        <v>20</v>
      </c>
      <c r="C25" s="29"/>
      <c r="D25" s="29"/>
      <c r="E25" s="29"/>
      <c r="F25" s="30"/>
      <c r="G25" s="18"/>
      <c r="H25" s="8">
        <v>0</v>
      </c>
      <c r="I25" s="26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8"/>
      <c r="H26" s="8">
        <v>0</v>
      </c>
      <c r="I26" s="26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8"/>
      <c r="H27" s="8">
        <v>0</v>
      </c>
      <c r="I27" s="26"/>
      <c r="J27" s="9"/>
      <c r="K27" s="6"/>
      <c r="L27" s="6"/>
    </row>
    <row r="28" spans="2:13" x14ac:dyDescent="0.25">
      <c r="B28" s="28" t="s">
        <v>29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</f>
        <v>173292.82000000015</v>
      </c>
      <c r="I28" s="26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7">
        <v>45286</v>
      </c>
      <c r="H29" s="2">
        <f>H30+H31+H32+H33+H35+H36+H34</f>
        <v>202322.50000000006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153083.33+203916.67-162122.33+178500-172692.33+178500-208923.94+178500-189703.97+178500-166964.81+178500-156432.19+178500-133344.43+178500-148827.33+178500-126603.55+178500-180558.75+200000-195433.49-201002.38</f>
        <v>120890.50000000006</v>
      </c>
      <c r="I31" s="9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19"/>
      <c r="H32" s="8">
        <v>49250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29</v>
      </c>
      <c r="C36" s="29"/>
      <c r="D36" s="29"/>
      <c r="E36" s="29"/>
      <c r="F36" s="30"/>
      <c r="G36" s="19"/>
      <c r="H36" s="8">
        <v>32182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0">
        <v>45286</v>
      </c>
      <c r="H37" s="3">
        <f>SUM(H38:H49)</f>
        <v>584104.46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1656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f>8328.57</f>
        <v>8328.57</v>
      </c>
      <c r="I41" s="9"/>
      <c r="J41" s="24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8"/>
      <c r="H45" s="8">
        <v>25596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8"/>
      <c r="H46" s="8">
        <v>527205.09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8"/>
      <c r="H47" s="8">
        <f>21084+234.8</f>
        <v>21318.799999999999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0">
        <v>45286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4"/>
      <c r="K52" s="6"/>
    </row>
    <row r="53" spans="2:12" x14ac:dyDescent="0.25">
      <c r="B53" s="28" t="s">
        <v>19</v>
      </c>
      <c r="C53" s="29"/>
      <c r="D53" s="29"/>
      <c r="E53" s="29"/>
      <c r="F53" s="30"/>
      <c r="G53" s="19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1">
        <v>45286</v>
      </c>
      <c r="H57" s="4">
        <f>37851.55+6008.7-6008.7+19278.1+2245.6+0.19-21523.7+20575.31+2314.22-0.14+126044.72+5956.93-8271.15+3000-0.72-149620.03+759636.47-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+976211.24+2331.92-0.41-1009671.29+0.1-0.12+54.02+5940000-5940000+6904.25-6904.25+41630.69-41630.69+13860000-13860000</f>
        <v>37851.309999998659</v>
      </c>
      <c r="I57" s="9"/>
      <c r="K57" s="6"/>
      <c r="L57" s="6"/>
    </row>
    <row r="58" spans="2:12" x14ac:dyDescent="0.25">
      <c r="B58" s="28" t="s">
        <v>27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28</v>
      </c>
      <c r="C59" s="35"/>
      <c r="D59" s="35"/>
      <c r="E59" s="35"/>
      <c r="F59" s="36"/>
      <c r="G59" s="19"/>
      <c r="H59" s="5">
        <f>H14+H29-H37-H50+H57-H58</f>
        <v>2026167.9100000001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34</v>
      </c>
      <c r="C61" s="27"/>
      <c r="D61" s="27"/>
      <c r="E61" s="13"/>
      <c r="F61" s="13"/>
      <c r="G61" s="7"/>
      <c r="H61" s="11"/>
      <c r="I61" s="9"/>
      <c r="J61" s="9"/>
      <c r="K61" s="6"/>
    </row>
    <row r="63" spans="2:12" x14ac:dyDescent="0.25">
      <c r="B63" s="53" t="s">
        <v>31</v>
      </c>
      <c r="C63" s="54">
        <v>25596</v>
      </c>
      <c r="D63" s="55" t="s">
        <v>35</v>
      </c>
    </row>
    <row r="64" spans="2:12" x14ac:dyDescent="0.25">
      <c r="B64" s="57" t="s">
        <v>39</v>
      </c>
      <c r="C64" s="56">
        <f>SUM(C63)</f>
        <v>25596</v>
      </c>
      <c r="D64" s="55"/>
    </row>
    <row r="65" spans="2:4" x14ac:dyDescent="0.25">
      <c r="B65" s="53" t="s">
        <v>32</v>
      </c>
      <c r="C65" s="54">
        <v>28795.17</v>
      </c>
      <c r="D65" s="55" t="s">
        <v>36</v>
      </c>
    </row>
    <row r="66" spans="2:4" x14ac:dyDescent="0.25">
      <c r="B66" s="53" t="s">
        <v>33</v>
      </c>
      <c r="C66" s="54">
        <v>168033.26</v>
      </c>
      <c r="D66" s="55" t="s">
        <v>37</v>
      </c>
    </row>
    <row r="67" spans="2:4" x14ac:dyDescent="0.25">
      <c r="B67" s="53" t="s">
        <v>33</v>
      </c>
      <c r="C67" s="54">
        <v>330376.65999999997</v>
      </c>
      <c r="D67" s="55" t="s">
        <v>38</v>
      </c>
    </row>
    <row r="68" spans="2:4" x14ac:dyDescent="0.25">
      <c r="B68" s="57" t="s">
        <v>40</v>
      </c>
      <c r="C68" s="56">
        <f>SUM(C65:C67)</f>
        <v>527205.09</v>
      </c>
      <c r="D68" s="55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2023-12-27T07:11:16Z</dcterms:modified>
  <cp:category/>
  <cp:contentStatus/>
</cp:coreProperties>
</file>